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portofcascadelocks.sharepoint.com/sites/Internal/Shared Documents/Z Genevieve Archive Folder/Grants/FY 26-27 GRANT PROGRAM/For publishing to website/"/>
    </mc:Choice>
  </mc:AlternateContent>
  <xr:revisionPtr revIDLastSave="0" documentId="8_{4AE79E18-2FA9-4E20-B8FE-F0BC42B1F7F8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Budget Sheet" sheetId="1" r:id="rId1"/>
  </sheets>
  <definedNames>
    <definedName name="_xlnm.Print_Area" localSheetId="0">'Budget Sheet'!$A$1:$F$69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56" i="1" l="1"/>
  <c r="C50" i="1"/>
  <c r="E42" i="1"/>
  <c r="D41" i="1"/>
  <c r="D43" i="1" s="1"/>
  <c r="C41" i="1"/>
  <c r="C43" i="1" s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41" i="1" s="1"/>
  <c r="E43" i="1" s="1"/>
  <c r="C49" i="1" s="1"/>
  <c r="B23" i="1"/>
  <c r="D21" i="1"/>
  <c r="C22" i="1" s="1"/>
  <c r="C21" i="1"/>
  <c r="C53" i="1" s="1"/>
  <c r="C66" i="1" l="1"/>
  <c r="C65" i="1"/>
  <c r="C64" i="1"/>
  <c r="C63" i="1"/>
  <c r="C62" i="1"/>
  <c r="C61" i="1"/>
  <c r="C51" i="1"/>
  <c r="C52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C14" authorId="0" shapeId="0" xr:uid="{00000000-0006-0000-0000-000001000000}">
      <text>
        <r>
          <rPr>
            <sz val="10"/>
            <rFont val="Arial"/>
            <family val="2"/>
          </rPr>
          <t>Enter the amount you are requesting from the Port. This figure flows to Part 3 and to the track-limit check in Part 4.</t>
        </r>
      </text>
    </comment>
    <comment ref="C42" authorId="0" shapeId="0" xr:uid="{00000000-0006-0000-0000-000002000000}">
      <text>
        <r>
          <rPr>
            <sz val="10"/>
            <rFont val="Arial"/>
            <family val="2"/>
          </rPr>
          <t>Construction projects only. Capped at 15% of site work, demolition, construction labour and construction materials.</t>
        </r>
      </text>
    </comment>
  </commentList>
</comments>
</file>

<file path=xl/sharedStrings.xml><?xml version="1.0" encoding="utf-8"?>
<sst xmlns="http://schemas.openxmlformats.org/spreadsheetml/2006/main" count="89" uniqueCount="83">
  <si>
    <t>Port of Cascade Locks — Economic Development Grant Program</t>
  </si>
  <si>
    <t>Round Three, FY 2026–27  ·  Project Budget Sheet  ·  Complete and upload with your application</t>
  </si>
  <si>
    <t>Applicant</t>
  </si>
  <si>
    <t>Project</t>
  </si>
  <si>
    <t>Track</t>
  </si>
  <si>
    <t>How to use this sheet</t>
  </si>
  <si>
    <t>•  Shaded cells are the ones you fill in. Every other cell calculates itself — please do not overwrite them.</t>
  </si>
  <si>
    <t>•  Enter whole dollars. Leave a line blank if it does not apply to your project.</t>
  </si>
  <si>
    <t>•  The checks in Part 4 must all read OK before you submit. Sources must equal Uses.</t>
  </si>
  <si>
    <t>Part 1 — Sources of Funds</t>
  </si>
  <si>
    <t>Source</t>
  </si>
  <si>
    <t>Cash</t>
  </si>
  <si>
    <t>In-kind</t>
  </si>
  <si>
    <t>Status</t>
  </si>
  <si>
    <t>Port of Cascade Locks grant request</t>
  </si>
  <si>
    <t>Requested</t>
  </si>
  <si>
    <t>Applicant cash contribution</t>
  </si>
  <si>
    <t>Committed</t>
  </si>
  <si>
    <t>Applicant in-kind (labor, materials, services)</t>
  </si>
  <si>
    <t>Volunteer labor at documented local rate</t>
  </si>
  <si>
    <t>Other source:</t>
  </si>
  <si>
    <t>Pending</t>
  </si>
  <si>
    <t>Loan or financing:</t>
  </si>
  <si>
    <t>TOTAL SOURCES</t>
  </si>
  <si>
    <t>Total sources (cash + in-kind)</t>
  </si>
  <si>
    <t>Part 2 — Uses of Funds</t>
  </si>
  <si>
    <t>Line item</t>
  </si>
  <si>
    <t>Port funds</t>
  </si>
  <si>
    <t>Match</t>
  </si>
  <si>
    <t>Total</t>
  </si>
  <si>
    <t>Basis of estimate</t>
  </si>
  <si>
    <t>Design, engineering, architecture</t>
  </si>
  <si>
    <t>Studies and assessments</t>
  </si>
  <si>
    <t>Permits and fees</t>
  </si>
  <si>
    <t>Site work and demolition</t>
  </si>
  <si>
    <t>Construction — labor</t>
  </si>
  <si>
    <t>Construction — materials</t>
  </si>
  <si>
    <t>Equipment and fixtures</t>
  </si>
  <si>
    <t>Marketing, promotion, event production</t>
  </si>
  <si>
    <t>Subtotal</t>
  </si>
  <si>
    <t>Contingency (construction only, up to 15% of construction cost)</t>
  </si>
  <si>
    <t>TOTAL USES</t>
  </si>
  <si>
    <t>Use the blank rows to itemise anything the named categories do not cover — individual equipment items, event costs, and the like. Label each one.</t>
  </si>
  <si>
    <t>Construction cost, for the contingency test, means site work and demolition plus construction labour and materials.</t>
  </si>
  <si>
    <t>Part 3 — Summary</t>
  </si>
  <si>
    <t>Calculation</t>
  </si>
  <si>
    <t>Amount</t>
  </si>
  <si>
    <t>Result</t>
  </si>
  <si>
    <t>Total project cost</t>
  </si>
  <si>
    <t>Equals Total Uses.</t>
  </si>
  <si>
    <t>Port grant request</t>
  </si>
  <si>
    <t>From Part 1.</t>
  </si>
  <si>
    <t>Total match (cash + in-kind)</t>
  </si>
  <si>
    <t>All sources other than the Port grant.</t>
  </si>
  <si>
    <t>Match as a percentage of total project cost</t>
  </si>
  <si>
    <t>Scored under Criterion 5 — Leverage.</t>
  </si>
  <si>
    <t>Cash match (Large Grants: must meet the full 20% minimum)</t>
  </si>
  <si>
    <t>Total cash sources less the Port request.</t>
  </si>
  <si>
    <t>Outside funding leveraged by this award, if applicable</t>
  </si>
  <si>
    <t>Enter the outside amount this award would unlock.</t>
  </si>
  <si>
    <t>Construction only: square footage returned to active use</t>
  </si>
  <si>
    <t>Enter square feet.</t>
  </si>
  <si>
    <t>Construction only: Port award per square foot returned to use</t>
  </si>
  <si>
    <t>Used in Criterion 9 — Budget and Cost-Effectiveness.</t>
  </si>
  <si>
    <t>Part 4 — Completeness Checks</t>
  </si>
  <si>
    <t>Every line below must read OK before you submit. These cells calculate automatically.</t>
  </si>
  <si>
    <t>Check</t>
  </si>
  <si>
    <t>Test</t>
  </si>
  <si>
    <t>Sources equal Uses</t>
  </si>
  <si>
    <t>Total Sources must equal Total Uses.</t>
  </si>
  <si>
    <t>Match meets the 20% minimum</t>
  </si>
  <si>
    <t>Match as a percentage of total project cost.</t>
  </si>
  <si>
    <t>Large Grant cash match</t>
  </si>
  <si>
    <t>Large Grants must meet the full 20% minimum in cash.</t>
  </si>
  <si>
    <t>Request within track limits</t>
  </si>
  <si>
    <t>Small: up to $10,000. Large: $10,001–$50,000.</t>
  </si>
  <si>
    <t>Contingency within 15% of construction cost</t>
  </si>
  <si>
    <t>Contingency may not exceed 15% of construction cost.</t>
  </si>
  <si>
    <t>Basis of estimate given for every line used</t>
  </si>
  <si>
    <t>Required because binding quotes are not required at application.</t>
  </si>
  <si>
    <t>Figures from this sheet carry into the scoring rubric: match percentage under Criterion 5 (Leverage),</t>
  </si>
  <si>
    <t>and Port award per square foot returned to use under Criterion 9 (Budget and Cost-Effectiveness).</t>
  </si>
  <si>
    <t>Large Grant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</si>
</sst>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;&quot;($&quot;#,##0\);\—"/>
    <numFmt numFmtId="165" formatCode="0.0%"/>
  </numFmts>
  <fonts count="11" x14ac:knownFonts="1">
    <font>
      <sz val="11"/>
      <color theme="1"/>
      <name val="Calibri"/>
      <family val="2"/>
      <charset val="1"/>
    </font>
    <font>
      <b/>
      <sz val="14"/>
      <color rgb="FF1F3864"/>
      <name val="Arial"/>
      <charset val="1"/>
    </font>
    <font>
      <i/>
      <sz val="9"/>
      <color rgb="FF595959"/>
      <name val="Arial"/>
      <charset val="1"/>
    </font>
    <font>
      <b/>
      <sz val="10"/>
      <name val="Arial"/>
      <charset val="1"/>
    </font>
    <font>
      <sz val="10"/>
      <color rgb="FF0000FF"/>
      <name val="Arial"/>
      <charset val="1"/>
    </font>
    <font>
      <sz val="9"/>
      <color rgb="FF404040"/>
      <name val="Arial"/>
      <charset val="1"/>
    </font>
    <font>
      <b/>
      <sz val="12"/>
      <color rgb="FF1F3864"/>
      <name val="Arial"/>
      <charset val="1"/>
    </font>
    <font>
      <b/>
      <sz val="10"/>
      <color rgb="FF1F3864"/>
      <name val="Arial"/>
      <charset val="1"/>
    </font>
    <font>
      <sz val="10"/>
      <name val="Arial"/>
      <charset val="1"/>
    </font>
    <font>
      <i/>
      <sz val="9"/>
      <color rgb="FF7F6000"/>
      <name val="Arial"/>
      <charset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2CC"/>
        <bgColor rgb="FFFFF8E7"/>
      </patternFill>
    </fill>
    <fill>
      <patternFill patternType="solid">
        <fgColor rgb="FFD9E2F3"/>
        <bgColor rgb="FFE2EFDA"/>
      </patternFill>
    </fill>
    <fill>
      <patternFill patternType="solid">
        <fgColor rgb="FFF2F2F2"/>
        <bgColor rgb="FFFFF8E7"/>
      </patternFill>
    </fill>
    <fill>
      <patternFill patternType="solid">
        <fgColor rgb="FFFFF8E7"/>
        <bgColor rgb="FFF2F2F2"/>
      </patternFill>
    </fill>
    <fill>
      <patternFill patternType="solid">
        <fgColor rgb="FFE2EFDA"/>
        <bgColor rgb="FFF2F2F2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vertical="center"/>
    </xf>
    <xf numFmtId="0" fontId="3" fillId="6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9" fillId="5" borderId="0" xfId="0" applyFont="1" applyFill="1" applyAlignment="1">
      <alignment vertical="center" wrapText="1"/>
    </xf>
    <xf numFmtId="164" fontId="3" fillId="3" borderId="1" xfId="0" applyNumberFormat="1" applyFont="1" applyFill="1" applyBorder="1" applyAlignment="1">
      <alignment vertical="center"/>
    </xf>
    <xf numFmtId="0" fontId="5" fillId="0" borderId="0" xfId="0" applyFont="1" applyAlignment="1">
      <alignment vertical="top" wrapText="1"/>
    </xf>
    <xf numFmtId="0" fontId="4" fillId="2" borderId="1" xfId="0" applyFont="1" applyFill="1" applyBorder="1" applyAlignment="1">
      <alignment vertic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0" fontId="6" fillId="0" borderId="0" xfId="0" applyFont="1"/>
    <xf numFmtId="0" fontId="7" fillId="3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164" fontId="4" fillId="2" borderId="1" xfId="0" applyNumberFormat="1" applyFont="1" applyFill="1" applyBorder="1" applyAlignment="1">
      <alignment vertical="center"/>
    </xf>
    <xf numFmtId="164" fontId="4" fillId="4" borderId="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/>
    </xf>
    <xf numFmtId="164" fontId="3" fillId="3" borderId="1" xfId="0" applyNumberFormat="1" applyFont="1" applyFill="1" applyBorder="1" applyAlignment="1">
      <alignment vertical="center"/>
    </xf>
    <xf numFmtId="0" fontId="8" fillId="3" borderId="1" xfId="0" applyFont="1" applyFill="1" applyBorder="1" applyAlignment="1">
      <alignment vertical="center"/>
    </xf>
    <xf numFmtId="164" fontId="8" fillId="4" borderId="1" xfId="0" applyNumberFormat="1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164" fontId="3" fillId="4" borderId="1" xfId="0" applyNumberFormat="1" applyFont="1" applyFill="1" applyBorder="1" applyAlignment="1">
      <alignment vertical="center"/>
    </xf>
    <xf numFmtId="0" fontId="8" fillId="4" borderId="1" xfId="0" applyFont="1" applyFill="1" applyBorder="1" applyAlignment="1">
      <alignment vertical="center"/>
    </xf>
    <xf numFmtId="165" fontId="8" fillId="4" borderId="1" xfId="0" applyNumberFormat="1" applyFont="1" applyFill="1" applyBorder="1" applyAlignment="1">
      <alignment vertical="center"/>
    </xf>
    <xf numFmtId="3" fontId="4" fillId="2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4">
    <dxf>
      <font>
        <i/>
        <sz val="10"/>
        <color rgb="FFA6A6A6"/>
        <name val="Arial"/>
        <charset val="1"/>
      </font>
      <fill>
        <patternFill>
          <bgColor rgb="FFF2F2F2"/>
        </patternFill>
      </fill>
    </dxf>
    <dxf>
      <fill>
        <patternFill>
          <bgColor rgb="FFFCE4D6"/>
        </patternFill>
      </fill>
    </dxf>
    <dxf>
      <font>
        <i/>
        <sz val="10"/>
        <color rgb="FFA6A6A6"/>
        <name val="Arial"/>
        <charset val="1"/>
      </font>
      <fill>
        <patternFill>
          <bgColor rgb="FFF2F2F2"/>
        </patternFill>
      </fill>
    </dxf>
    <dxf>
      <font>
        <i/>
        <sz val="10"/>
        <color rgb="FFA6A6A6"/>
        <name val="Arial"/>
        <charset val="1"/>
      </font>
      <fill>
        <patternFill>
          <bgColor rgb="FFF2F2F2"/>
        </patternFill>
      </fill>
    </dxf>
  </dxfs>
  <tableStyles count="0" defaultTableStyle="TableStyleMedium2" defaultPivotStyle="PivotStyleLight16"/>
  <colors>
    <indexedColors>
      <rgbColor rgb="FF000000"/>
      <rgbColor rgb="FFFFF8E7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F6000"/>
      <rgbColor rgb="FF800080"/>
      <rgbColor rgb="FF008080"/>
      <rgbColor rgb="FFC0C0C0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CE4D6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1F3864"/>
      <rgbColor rgb="FF339966"/>
      <rgbColor rgb="FF003300"/>
      <rgbColor rgb="FF333300"/>
      <rgbColor rgb="FF993300"/>
      <rgbColor rgb="FF993366"/>
      <rgbColor rgb="FF333399"/>
      <rgbColor rgb="FF4040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F69"/>
  <sheetViews>
    <sheetView showGridLines="0" tabSelected="1" zoomScaleNormal="100" workbookViewId="0">
      <selection activeCell="C5" sqref="C5:D5"/>
    </sheetView>
  </sheetViews>
  <sheetFormatPr defaultColWidth="8.7109375" defaultRowHeight="15" x14ac:dyDescent="0.25"/>
  <cols>
    <col min="1" max="1" width="3" customWidth="1"/>
    <col min="2" max="2" width="44" customWidth="1"/>
    <col min="3" max="5" width="15" customWidth="1"/>
    <col min="6" max="6" width="30" customWidth="1"/>
  </cols>
  <sheetData>
    <row r="1" spans="2:6" ht="18" x14ac:dyDescent="0.25">
      <c r="B1" s="9" t="s">
        <v>0</v>
      </c>
    </row>
    <row r="2" spans="2:6" x14ac:dyDescent="0.25">
      <c r="B2" s="10" t="s">
        <v>1</v>
      </c>
    </row>
    <row r="4" spans="2:6" x14ac:dyDescent="0.25">
      <c r="B4" s="11" t="s">
        <v>2</v>
      </c>
      <c r="C4" s="8"/>
      <c r="D4" s="8"/>
      <c r="E4" s="11" t="s">
        <v>3</v>
      </c>
      <c r="F4" s="12"/>
    </row>
    <row r="5" spans="2:6" x14ac:dyDescent="0.25">
      <c r="B5" s="11" t="s">
        <v>4</v>
      </c>
      <c r="C5" s="8" t="s">
        <v>82</v>
      </c>
      <c r="D5" s="8"/>
    </row>
    <row r="7" spans="2:6" x14ac:dyDescent="0.25">
      <c r="B7" s="11" t="s">
        <v>5</v>
      </c>
    </row>
    <row r="8" spans="2:6" ht="12.75" customHeight="1" x14ac:dyDescent="0.25">
      <c r="B8" s="7" t="s">
        <v>6</v>
      </c>
      <c r="C8" s="7"/>
      <c r="D8" s="7"/>
      <c r="E8" s="7"/>
      <c r="F8" s="7"/>
    </row>
    <row r="9" spans="2:6" ht="12.75" customHeight="1" x14ac:dyDescent="0.25">
      <c r="B9" s="7" t="s">
        <v>7</v>
      </c>
      <c r="C9" s="7"/>
      <c r="D9" s="7"/>
      <c r="E9" s="7"/>
      <c r="F9" s="7"/>
    </row>
    <row r="10" spans="2:6" ht="12.75" customHeight="1" x14ac:dyDescent="0.25">
      <c r="B10" s="7" t="s">
        <v>8</v>
      </c>
      <c r="C10" s="7"/>
      <c r="D10" s="7"/>
      <c r="E10" s="7"/>
      <c r="F10" s="7"/>
    </row>
    <row r="12" spans="2:6" ht="15.75" x14ac:dyDescent="0.25">
      <c r="B12" s="13" t="s">
        <v>9</v>
      </c>
    </row>
    <row r="13" spans="2:6" ht="21.75" customHeight="1" x14ac:dyDescent="0.25">
      <c r="B13" s="14" t="s">
        <v>10</v>
      </c>
      <c r="C13" s="14" t="s">
        <v>11</v>
      </c>
      <c r="D13" s="14" t="s">
        <v>12</v>
      </c>
      <c r="E13" s="14" t="s">
        <v>13</v>
      </c>
    </row>
    <row r="14" spans="2:6" ht="15.75" customHeight="1" x14ac:dyDescent="0.25">
      <c r="B14" s="15" t="s">
        <v>14</v>
      </c>
      <c r="C14" s="16"/>
      <c r="D14" s="17"/>
      <c r="E14" s="12" t="s">
        <v>15</v>
      </c>
    </row>
    <row r="15" spans="2:6" ht="15.75" customHeight="1" x14ac:dyDescent="0.25">
      <c r="B15" s="15" t="s">
        <v>16</v>
      </c>
      <c r="C15" s="16"/>
      <c r="D15" s="17"/>
      <c r="E15" s="12" t="s">
        <v>17</v>
      </c>
    </row>
    <row r="16" spans="2:6" ht="15.75" customHeight="1" x14ac:dyDescent="0.25">
      <c r="B16" s="15" t="s">
        <v>18</v>
      </c>
      <c r="C16" s="17"/>
      <c r="D16" s="16"/>
      <c r="E16" s="12" t="s">
        <v>17</v>
      </c>
    </row>
    <row r="17" spans="2:6" ht="15.75" customHeight="1" x14ac:dyDescent="0.25">
      <c r="B17" s="15" t="s">
        <v>19</v>
      </c>
      <c r="C17" s="17"/>
      <c r="D17" s="16"/>
      <c r="E17" s="12" t="s">
        <v>17</v>
      </c>
    </row>
    <row r="18" spans="2:6" ht="15.75" customHeight="1" x14ac:dyDescent="0.25">
      <c r="B18" s="18" t="s">
        <v>20</v>
      </c>
      <c r="C18" s="16"/>
      <c r="D18" s="16"/>
      <c r="E18" s="12" t="s">
        <v>21</v>
      </c>
    </row>
    <row r="19" spans="2:6" ht="15.75" customHeight="1" x14ac:dyDescent="0.25">
      <c r="B19" s="18" t="s">
        <v>20</v>
      </c>
      <c r="C19" s="16"/>
      <c r="D19" s="16"/>
      <c r="E19" s="12" t="s">
        <v>21</v>
      </c>
    </row>
    <row r="20" spans="2:6" ht="15.75" customHeight="1" x14ac:dyDescent="0.25">
      <c r="B20" s="18" t="s">
        <v>22</v>
      </c>
      <c r="C20" s="16"/>
      <c r="D20" s="17"/>
      <c r="E20" s="12" t="s">
        <v>21</v>
      </c>
    </row>
    <row r="21" spans="2:6" x14ac:dyDescent="0.25">
      <c r="B21" s="19" t="s">
        <v>23</v>
      </c>
      <c r="C21" s="20">
        <f>SUM(C14:C20)</f>
        <v>0</v>
      </c>
      <c r="D21" s="20">
        <f>SUM(D14:D20)</f>
        <v>0</v>
      </c>
      <c r="E21" s="21"/>
    </row>
    <row r="22" spans="2:6" x14ac:dyDescent="0.25">
      <c r="B22" s="19" t="s">
        <v>24</v>
      </c>
      <c r="C22" s="6">
        <f>C21+D21</f>
        <v>0</v>
      </c>
      <c r="D22" s="6"/>
      <c r="E22" s="21"/>
    </row>
    <row r="23" spans="2:6" ht="27.75" customHeight="1" x14ac:dyDescent="0.25">
      <c r="B23" s="5" t="str">
        <f>IF($C$5="Large Grant","Large Grant selected — the 20% minimum match must be met in CASH. In-kind and volunteer labour may be added above that minimum and still count toward Leverage.","Small Grant selected — the 20% minimum match may be cash, in-kind, volunteer labour, or any combination.")</f>
        <v>Large Grant selected — the 20% minimum match must be met in CASH. In-kind and volunteer labour may be added above that minimum and still count toward Leverage.</v>
      </c>
      <c r="C23" s="5"/>
      <c r="D23" s="5"/>
      <c r="E23" s="5"/>
      <c r="F23" s="5"/>
    </row>
    <row r="25" spans="2:6" ht="15.75" x14ac:dyDescent="0.25">
      <c r="B25" s="13" t="s">
        <v>25</v>
      </c>
    </row>
    <row r="26" spans="2:6" ht="21.75" customHeight="1" x14ac:dyDescent="0.25">
      <c r="B26" s="14" t="s">
        <v>26</v>
      </c>
      <c r="C26" s="14" t="s">
        <v>27</v>
      </c>
      <c r="D26" s="14" t="s">
        <v>28</v>
      </c>
      <c r="E26" s="14" t="s">
        <v>29</v>
      </c>
      <c r="F26" s="14" t="s">
        <v>30</v>
      </c>
    </row>
    <row r="27" spans="2:6" ht="15.75" customHeight="1" x14ac:dyDescent="0.25">
      <c r="B27" s="15" t="s">
        <v>31</v>
      </c>
      <c r="C27" s="16"/>
      <c r="D27" s="16"/>
      <c r="E27" s="22">
        <f t="shared" ref="E27:E40" si="0">C27+D27</f>
        <v>0</v>
      </c>
      <c r="F27" s="12"/>
    </row>
    <row r="28" spans="2:6" ht="15.75" customHeight="1" x14ac:dyDescent="0.25">
      <c r="B28" s="15" t="s">
        <v>32</v>
      </c>
      <c r="C28" s="16"/>
      <c r="D28" s="16"/>
      <c r="E28" s="22">
        <f t="shared" si="0"/>
        <v>0</v>
      </c>
      <c r="F28" s="12"/>
    </row>
    <row r="29" spans="2:6" ht="15.75" customHeight="1" x14ac:dyDescent="0.25">
      <c r="B29" s="15" t="s">
        <v>33</v>
      </c>
      <c r="C29" s="16"/>
      <c r="D29" s="16"/>
      <c r="E29" s="22">
        <f t="shared" si="0"/>
        <v>0</v>
      </c>
      <c r="F29" s="12"/>
    </row>
    <row r="30" spans="2:6" ht="15.75" customHeight="1" x14ac:dyDescent="0.25">
      <c r="B30" s="15" t="s">
        <v>34</v>
      </c>
      <c r="C30" s="16"/>
      <c r="D30" s="16"/>
      <c r="E30" s="22">
        <f t="shared" si="0"/>
        <v>0</v>
      </c>
      <c r="F30" s="12"/>
    </row>
    <row r="31" spans="2:6" ht="15.75" customHeight="1" x14ac:dyDescent="0.25">
      <c r="B31" s="15" t="s">
        <v>35</v>
      </c>
      <c r="C31" s="16"/>
      <c r="D31" s="16"/>
      <c r="E31" s="22">
        <f t="shared" si="0"/>
        <v>0</v>
      </c>
      <c r="F31" s="12"/>
    </row>
    <row r="32" spans="2:6" ht="15.75" customHeight="1" x14ac:dyDescent="0.25">
      <c r="B32" s="15" t="s">
        <v>36</v>
      </c>
      <c r="C32" s="16"/>
      <c r="D32" s="16"/>
      <c r="E32" s="22">
        <f t="shared" si="0"/>
        <v>0</v>
      </c>
      <c r="F32" s="12"/>
    </row>
    <row r="33" spans="2:6" ht="15.75" customHeight="1" x14ac:dyDescent="0.25">
      <c r="B33" s="15" t="s">
        <v>37</v>
      </c>
      <c r="C33" s="16"/>
      <c r="D33" s="16"/>
      <c r="E33" s="22">
        <f t="shared" si="0"/>
        <v>0</v>
      </c>
      <c r="F33" s="12"/>
    </row>
    <row r="34" spans="2:6" ht="15.75" customHeight="1" x14ac:dyDescent="0.25">
      <c r="B34" s="15" t="s">
        <v>38</v>
      </c>
      <c r="C34" s="16"/>
      <c r="D34" s="16"/>
      <c r="E34" s="22">
        <f t="shared" si="0"/>
        <v>0</v>
      </c>
      <c r="F34" s="12"/>
    </row>
    <row r="35" spans="2:6" ht="15.75" customHeight="1" x14ac:dyDescent="0.25">
      <c r="B35" s="18"/>
      <c r="C35" s="16"/>
      <c r="D35" s="16"/>
      <c r="E35" s="22">
        <f t="shared" si="0"/>
        <v>0</v>
      </c>
      <c r="F35" s="12"/>
    </row>
    <row r="36" spans="2:6" ht="15.75" customHeight="1" x14ac:dyDescent="0.25">
      <c r="B36" s="18"/>
      <c r="C36" s="16"/>
      <c r="D36" s="16"/>
      <c r="E36" s="22">
        <f t="shared" si="0"/>
        <v>0</v>
      </c>
      <c r="F36" s="12"/>
    </row>
    <row r="37" spans="2:6" ht="15.75" customHeight="1" x14ac:dyDescent="0.25">
      <c r="B37" s="18"/>
      <c r="C37" s="16"/>
      <c r="D37" s="16"/>
      <c r="E37" s="22">
        <f t="shared" si="0"/>
        <v>0</v>
      </c>
      <c r="F37" s="12"/>
    </row>
    <row r="38" spans="2:6" ht="15.75" customHeight="1" x14ac:dyDescent="0.25">
      <c r="B38" s="18"/>
      <c r="C38" s="16"/>
      <c r="D38" s="16"/>
      <c r="E38" s="22">
        <f t="shared" si="0"/>
        <v>0</v>
      </c>
      <c r="F38" s="12"/>
    </row>
    <row r="39" spans="2:6" ht="15.75" customHeight="1" x14ac:dyDescent="0.25">
      <c r="B39" s="18"/>
      <c r="C39" s="16"/>
      <c r="D39" s="16"/>
      <c r="E39" s="22">
        <f t="shared" si="0"/>
        <v>0</v>
      </c>
      <c r="F39" s="12"/>
    </row>
    <row r="40" spans="2:6" ht="15.75" customHeight="1" x14ac:dyDescent="0.25">
      <c r="B40" s="18"/>
      <c r="C40" s="16"/>
      <c r="D40" s="16"/>
      <c r="E40" s="22">
        <f t="shared" si="0"/>
        <v>0</v>
      </c>
      <c r="F40" s="12"/>
    </row>
    <row r="41" spans="2:6" x14ac:dyDescent="0.25">
      <c r="B41" s="23" t="s">
        <v>39</v>
      </c>
      <c r="C41" s="24">
        <f>SUM(C27:C40)</f>
        <v>0</v>
      </c>
      <c r="D41" s="24">
        <f>SUM(D27:D40)</f>
        <v>0</v>
      </c>
      <c r="E41" s="24">
        <f>SUM(E27:E40)</f>
        <v>0</v>
      </c>
      <c r="F41" s="25"/>
    </row>
    <row r="42" spans="2:6" ht="25.5" customHeight="1" x14ac:dyDescent="0.25">
      <c r="B42" s="15" t="s">
        <v>40</v>
      </c>
      <c r="C42" s="16"/>
      <c r="D42" s="16"/>
      <c r="E42" s="22">
        <f>C42+D42</f>
        <v>0</v>
      </c>
      <c r="F42" s="25"/>
    </row>
    <row r="43" spans="2:6" x14ac:dyDescent="0.25">
      <c r="B43" s="19" t="s">
        <v>41</v>
      </c>
      <c r="C43" s="20">
        <f>C41+C42</f>
        <v>0</v>
      </c>
      <c r="D43" s="20">
        <f>D41+D42</f>
        <v>0</v>
      </c>
      <c r="E43" s="20">
        <f>E41+E42</f>
        <v>0</v>
      </c>
      <c r="F43" s="21"/>
    </row>
    <row r="44" spans="2:6" x14ac:dyDescent="0.25">
      <c r="B44" s="10" t="s">
        <v>42</v>
      </c>
    </row>
    <row r="45" spans="2:6" x14ac:dyDescent="0.25">
      <c r="B45" s="10" t="s">
        <v>43</v>
      </c>
    </row>
    <row r="47" spans="2:6" ht="15.75" x14ac:dyDescent="0.25">
      <c r="B47" s="13" t="s">
        <v>44</v>
      </c>
    </row>
    <row r="48" spans="2:6" ht="21.75" customHeight="1" x14ac:dyDescent="0.25">
      <c r="B48" s="14" t="s">
        <v>45</v>
      </c>
      <c r="C48" s="14" t="s">
        <v>46</v>
      </c>
      <c r="D48" s="14" t="s">
        <v>47</v>
      </c>
    </row>
    <row r="49" spans="2:6" ht="25.5" customHeight="1" x14ac:dyDescent="0.25">
      <c r="B49" s="15" t="s">
        <v>48</v>
      </c>
      <c r="C49" s="22">
        <f>E43</f>
        <v>0</v>
      </c>
      <c r="D49" s="4" t="s">
        <v>49</v>
      </c>
      <c r="E49" s="4"/>
      <c r="F49" s="4"/>
    </row>
    <row r="50" spans="2:6" ht="25.5" customHeight="1" x14ac:dyDescent="0.25">
      <c r="B50" s="15" t="s">
        <v>50</v>
      </c>
      <c r="C50" s="22">
        <f>C14</f>
        <v>0</v>
      </c>
      <c r="D50" s="4" t="s">
        <v>51</v>
      </c>
      <c r="E50" s="4"/>
      <c r="F50" s="4"/>
    </row>
    <row r="51" spans="2:6" ht="25.5" customHeight="1" x14ac:dyDescent="0.25">
      <c r="B51" s="15" t="s">
        <v>52</v>
      </c>
      <c r="C51" s="22">
        <f>C22-C14</f>
        <v>0</v>
      </c>
      <c r="D51" s="4" t="s">
        <v>53</v>
      </c>
      <c r="E51" s="4"/>
      <c r="F51" s="4"/>
    </row>
    <row r="52" spans="2:6" ht="25.5" customHeight="1" x14ac:dyDescent="0.25">
      <c r="B52" s="15" t="s">
        <v>54</v>
      </c>
      <c r="C52" s="26">
        <f>IFERROR(C51/C49,0)</f>
        <v>0</v>
      </c>
      <c r="D52" s="4" t="s">
        <v>55</v>
      </c>
      <c r="E52" s="4"/>
      <c r="F52" s="4"/>
    </row>
    <row r="53" spans="2:6" ht="25.5" customHeight="1" x14ac:dyDescent="0.25">
      <c r="B53" s="15" t="s">
        <v>56</v>
      </c>
      <c r="C53" s="22">
        <f>C21-C14</f>
        <v>0</v>
      </c>
      <c r="D53" s="4" t="s">
        <v>57</v>
      </c>
      <c r="E53" s="4"/>
      <c r="F53" s="4"/>
    </row>
    <row r="54" spans="2:6" ht="25.5" customHeight="1" x14ac:dyDescent="0.25">
      <c r="B54" s="15" t="s">
        <v>58</v>
      </c>
      <c r="C54" s="16"/>
      <c r="D54" s="4" t="s">
        <v>59</v>
      </c>
      <c r="E54" s="4"/>
      <c r="F54" s="4"/>
    </row>
    <row r="55" spans="2:6" ht="25.5" customHeight="1" x14ac:dyDescent="0.25">
      <c r="B55" s="15" t="s">
        <v>60</v>
      </c>
      <c r="C55" s="27"/>
      <c r="D55" s="4" t="s">
        <v>61</v>
      </c>
      <c r="E55" s="4"/>
      <c r="F55" s="4"/>
    </row>
    <row r="56" spans="2:6" ht="25.5" customHeight="1" x14ac:dyDescent="0.25">
      <c r="B56" s="15" t="s">
        <v>62</v>
      </c>
      <c r="C56" s="22">
        <f>IFERROR(C14/C55,0)</f>
        <v>0</v>
      </c>
      <c r="D56" s="4" t="s">
        <v>63</v>
      </c>
      <c r="E56" s="4"/>
      <c r="F56" s="4"/>
    </row>
    <row r="58" spans="2:6" ht="15.75" x14ac:dyDescent="0.25">
      <c r="B58" s="13" t="s">
        <v>64</v>
      </c>
    </row>
    <row r="59" spans="2:6" x14ac:dyDescent="0.25">
      <c r="B59" s="10" t="s">
        <v>65</v>
      </c>
    </row>
    <row r="60" spans="2:6" ht="21.75" customHeight="1" x14ac:dyDescent="0.25">
      <c r="B60" s="14" t="s">
        <v>66</v>
      </c>
      <c r="C60" s="3" t="s">
        <v>47</v>
      </c>
      <c r="D60" s="3"/>
      <c r="E60" s="3" t="s">
        <v>67</v>
      </c>
      <c r="F60" s="3"/>
    </row>
    <row r="61" spans="2:6" ht="24" customHeight="1" x14ac:dyDescent="0.25">
      <c r="B61" s="15" t="s">
        <v>68</v>
      </c>
      <c r="C61" s="2" t="str">
        <f>IF(AND(C22=0,E43=0),"—",IF(ROUND(C22,2)=ROUND(E43,2),"OK","Out of balance by "&amp;TEXT(C22-E43,"$#,##0")))</f>
        <v>—</v>
      </c>
      <c r="D61" s="2"/>
      <c r="E61" s="4" t="s">
        <v>69</v>
      </c>
      <c r="F61" s="4"/>
    </row>
    <row r="62" spans="2:6" ht="24" customHeight="1" x14ac:dyDescent="0.25">
      <c r="B62" s="15" t="s">
        <v>70</v>
      </c>
      <c r="C62" s="2" t="str">
        <f>IF(AND(C22=0,E43=0),"—",IF(C52&gt;=0.2,"OK","Match is "&amp;TEXT(C52,"0.0%")&amp;" — minimum is 20.0%"))</f>
        <v>—</v>
      </c>
      <c r="D62" s="2"/>
      <c r="E62" s="4" t="s">
        <v>71</v>
      </c>
      <c r="F62" s="4"/>
    </row>
    <row r="63" spans="2:6" ht="24" customHeight="1" x14ac:dyDescent="0.25">
      <c r="B63" s="15" t="s">
        <v>72</v>
      </c>
      <c r="C63" s="2" t="str">
        <f>IF(AND(C22=0,E43=0),"—",IF(C5&lt;&gt;"Large Grant","n/a — Small Grant",IF(C53&gt;=0.2*C49,"OK","Cash match is short of the 20% minimum")))</f>
        <v>—</v>
      </c>
      <c r="D63" s="2"/>
      <c r="E63" s="4" t="s">
        <v>73</v>
      </c>
      <c r="F63" s="4"/>
    </row>
    <row r="64" spans="2:6" ht="24" customHeight="1" x14ac:dyDescent="0.25">
      <c r="B64" s="15" t="s">
        <v>74</v>
      </c>
      <c r="C64" s="2" t="str">
        <f>IF(AND(C22=0,E43=0),"—",IF(C5="Large Grant",IF(AND(C14&gt;10000,C14&lt;=50000),"OK","Large Grants are $10,001 to $50,000"),IF(C14&lt;=10000,"OK","Small Grants are up to $10,000")))</f>
        <v>—</v>
      </c>
      <c r="D64" s="2"/>
      <c r="E64" s="4" t="s">
        <v>75</v>
      </c>
      <c r="F64" s="4"/>
    </row>
    <row r="65" spans="2:6" ht="24" customHeight="1" x14ac:dyDescent="0.25">
      <c r="B65" s="15" t="s">
        <v>76</v>
      </c>
      <c r="C65" s="2" t="str">
        <f>IF(AND(C22=0,E43=0),"—",IF(E42=0,"OK — none claimed",IF((E30+E31+E32)=0,"Contingency entered but no construction cost",IF(E42&lt;=0.15*(E30+E31+E32),"OK","Contingency exceeds 15% of construction cost"))))</f>
        <v>—</v>
      </c>
      <c r="D65" s="2"/>
      <c r="E65" s="4" t="s">
        <v>77</v>
      </c>
      <c r="F65" s="4"/>
    </row>
    <row r="66" spans="2:6" ht="24" customHeight="1" x14ac:dyDescent="0.25">
      <c r="B66" s="15" t="s">
        <v>78</v>
      </c>
      <c r="C66" s="2" t="str">
        <f>IF(AND(C22=0,E43=0),"—",IF(SUMPRODUCT((E27:E40&lt;&gt;0)*(F27:F40=""))=0,"OK","Missing on "&amp;SUMPRODUCT((E27:E40&lt;&gt;0)*(F27:F40=""))&amp;" line(s)"))</f>
        <v>—</v>
      </c>
      <c r="D66" s="2"/>
      <c r="E66" s="4" t="s">
        <v>79</v>
      </c>
      <c r="F66" s="4"/>
    </row>
    <row r="68" spans="2:6" ht="12.75" customHeight="1" x14ac:dyDescent="0.25">
      <c r="B68" s="1" t="s">
        <v>80</v>
      </c>
      <c r="C68" s="1"/>
      <c r="D68" s="1"/>
      <c r="E68" s="1"/>
      <c r="F68" s="1"/>
    </row>
    <row r="69" spans="2:6" ht="12.75" customHeight="1" x14ac:dyDescent="0.25">
      <c r="B69" s="1" t="s">
        <v>81</v>
      </c>
      <c r="C69" s="1"/>
      <c r="D69" s="1"/>
      <c r="E69" s="1"/>
      <c r="F69" s="1"/>
    </row>
  </sheetData>
  <mergeCells count="31">
    <mergeCell ref="C66:D66"/>
    <mergeCell ref="E66:F66"/>
    <mergeCell ref="B68:F68"/>
    <mergeCell ref="B69:F69"/>
    <mergeCell ref="C63:D63"/>
    <mergeCell ref="E63:F63"/>
    <mergeCell ref="C64:D64"/>
    <mergeCell ref="E64:F64"/>
    <mergeCell ref="C65:D65"/>
    <mergeCell ref="E65:F65"/>
    <mergeCell ref="C60:D60"/>
    <mergeCell ref="E60:F60"/>
    <mergeCell ref="C61:D61"/>
    <mergeCell ref="E61:F61"/>
    <mergeCell ref="C62:D62"/>
    <mergeCell ref="E62:F62"/>
    <mergeCell ref="D52:F52"/>
    <mergeCell ref="D53:F53"/>
    <mergeCell ref="D54:F54"/>
    <mergeCell ref="D55:F55"/>
    <mergeCell ref="D56:F56"/>
    <mergeCell ref="C22:D22"/>
    <mergeCell ref="B23:F23"/>
    <mergeCell ref="D49:F49"/>
    <mergeCell ref="D50:F50"/>
    <mergeCell ref="D51:F51"/>
    <mergeCell ref="C4:D4"/>
    <mergeCell ref="C5:D5"/>
    <mergeCell ref="B8:F8"/>
    <mergeCell ref="B9:F9"/>
    <mergeCell ref="B10:F10"/>
  </mergeCells>
  <conditionalFormatting sqref="B55:D55">
    <cfRule type="expression" dxfId="3" priority="4">
      <formula>(E30+E31+E32)=0</formula>
    </cfRule>
  </conditionalFormatting>
  <conditionalFormatting sqref="B56:D56">
    <cfRule type="expression" dxfId="2" priority="5">
      <formula>(E30+E31+E32)=0</formula>
    </cfRule>
  </conditionalFormatting>
  <conditionalFormatting sqref="B15:E15">
    <cfRule type="expression" dxfId="1" priority="2">
      <formula>$C$5="Large Grant"</formula>
    </cfRule>
  </conditionalFormatting>
  <conditionalFormatting sqref="B42:F42">
    <cfRule type="expression" dxfId="0" priority="3">
      <formula>(E30+E31+E32)=0</formula>
    </cfRule>
  </conditionalFormatting>
  <dataValidations count="3">
    <dataValidation type="list" sqref="C5" xr:uid="{00000000-0002-0000-0000-000000000000}">
      <formula1>"Small Grant,Large Grant"</formula1>
      <formula2>0</formula2>
    </dataValidation>
    <dataValidation type="list" allowBlank="1" sqref="E14:E20" xr:uid="{00000000-0002-0000-0000-000001000000}">
      <formula1>"Committed,Pending,Requested"</formula1>
      <formula2>0</formula2>
    </dataValidation>
    <dataValidation type="list" allowBlank="1" sqref="F27:F40" xr:uid="{00000000-0002-0000-0000-000002000000}">
      <formula1>"Quote,Estimate,Comparable,Benchmark"</formula1>
      <formula2>0</formula2>
    </dataValidation>
  </dataValidations>
  <pageMargins left="0.75" right="0.75" top="1" bottom="1" header="0.511811023622047" footer="0.511811023622047"/>
  <pageSetup orientation="portrait" horizontalDpi="300" verticalDpi="300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6E55E5D45CFA43A8D5228755162486" ma:contentTypeVersion="18" ma:contentTypeDescription="Create a new document." ma:contentTypeScope="" ma:versionID="61f255b1f4b31f9eb46461e2b0d6c482">
  <xsd:schema xmlns:xsd="http://www.w3.org/2001/XMLSchema" xmlns:xs="http://www.w3.org/2001/XMLSchema" xmlns:p="http://schemas.microsoft.com/office/2006/metadata/properties" xmlns:ns2="4f468752-1620-4a1c-9804-4a90d50171f2" xmlns:ns3="71b6c7f5-7a32-43ae-8fa9-e982c8d7557c" targetNamespace="http://schemas.microsoft.com/office/2006/metadata/properties" ma:root="true" ma:fieldsID="962337eb99fd436358c689a70cb98a9a" ns2:_="" ns3:_="">
    <xsd:import namespace="4f468752-1620-4a1c-9804-4a90d50171f2"/>
    <xsd:import namespace="71b6c7f5-7a32-43ae-8fa9-e982c8d7557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468752-1620-4a1c-9804-4a90d50171f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44dd1bb7-e3e3-4398-a5cf-cfcbc5d8618d}" ma:internalName="TaxCatchAll" ma:showField="CatchAllData" ma:web="4f468752-1620-4a1c-9804-4a90d50171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b6c7f5-7a32-43ae-8fa9-e982c8d755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5769eb7-4ffb-4cca-9ac2-90a9819f02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1b6c7f5-7a32-43ae-8fa9-e982c8d7557c">
      <Terms xmlns="http://schemas.microsoft.com/office/infopath/2007/PartnerControls"/>
    </lcf76f155ced4ddcb4097134ff3c332f>
    <TaxCatchAll xmlns="4f468752-1620-4a1c-9804-4a90d50171f2" xsi:nil="true"/>
  </documentManagement>
</p:properties>
</file>

<file path=customXml/itemProps1.xml><?xml version="1.0" encoding="utf-8"?>
<ds:datastoreItem xmlns:ds="http://schemas.openxmlformats.org/officeDocument/2006/customXml" ds:itemID="{8926200B-43F9-4BD8-B5C9-1B8E49FDDA76}"/>
</file>

<file path=customXml/itemProps2.xml><?xml version="1.0" encoding="utf-8"?>
<ds:datastoreItem xmlns:ds="http://schemas.openxmlformats.org/officeDocument/2006/customXml" ds:itemID="{8DD78314-5C09-4C74-AF6E-EB13934DD7F3}"/>
</file>

<file path=customXml/itemProps3.xml><?xml version="1.0" encoding="utf-8"?>
<ds:datastoreItem xmlns:ds="http://schemas.openxmlformats.org/officeDocument/2006/customXml" ds:itemID="{1AC01CD1-6773-438A-8DD5-29AD3CBE8FB7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Budget Sheet</vt:lpstr>
      <vt:lpstr>'Budget Sheet'!Print_Area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Genevieve Scholl</cp:lastModifiedBy>
  <cp:revision>0</cp:revision>
  <dcterms:created xsi:type="dcterms:W3CDTF">2026-09-17T15:56:39Z</dcterms:created>
  <dcterms:modified xsi:type="dcterms:W3CDTF">2026-09-17T16:50:32Z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0x010100CF6E55E5D45CFA43A8D5228755162486</vt:lpwstr>
  </property>
</Properties>
</file>